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2C819E3C-697E-499F-872C-4339B17132CC}" xr6:coauthVersionLast="47" xr6:coauthVersionMax="47" xr10:uidLastSave="{00000000-0000-0000-0000-000000000000}"/>
  <bookViews>
    <workbookView xWindow="-120" yWindow="-120" windowWidth="24240" windowHeight="13140" xr2:uid="{A2B53364-016A-4BA0-9FD9-536979ACE3B9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D155" i="1"/>
  <c r="G155" i="1" s="1"/>
  <c r="G154" i="1"/>
  <c r="D154" i="1"/>
  <c r="D153" i="1"/>
  <c r="G153" i="1" s="1"/>
  <c r="G152" i="1"/>
  <c r="D152" i="1"/>
  <c r="D151" i="1"/>
  <c r="G151" i="1" s="1"/>
  <c r="F150" i="1"/>
  <c r="E150" i="1"/>
  <c r="C150" i="1"/>
  <c r="B150" i="1"/>
  <c r="D149" i="1"/>
  <c r="G149" i="1" s="1"/>
  <c r="G148" i="1"/>
  <c r="D148" i="1"/>
  <c r="D147" i="1"/>
  <c r="G147" i="1" s="1"/>
  <c r="G146" i="1" s="1"/>
  <c r="F146" i="1"/>
  <c r="E146" i="1"/>
  <c r="C146" i="1"/>
  <c r="B146" i="1"/>
  <c r="D145" i="1"/>
  <c r="G145" i="1" s="1"/>
  <c r="G144" i="1"/>
  <c r="D144" i="1"/>
  <c r="D143" i="1"/>
  <c r="G143" i="1" s="1"/>
  <c r="G142" i="1"/>
  <c r="D142" i="1"/>
  <c r="D141" i="1"/>
  <c r="G141" i="1" s="1"/>
  <c r="G140" i="1"/>
  <c r="D140" i="1"/>
  <c r="D139" i="1"/>
  <c r="D137" i="1" s="1"/>
  <c r="G138" i="1"/>
  <c r="D138" i="1"/>
  <c r="F137" i="1"/>
  <c r="E137" i="1"/>
  <c r="C137" i="1"/>
  <c r="B137" i="1"/>
  <c r="G136" i="1"/>
  <c r="D136" i="1"/>
  <c r="D135" i="1"/>
  <c r="D133" i="1" s="1"/>
  <c r="G134" i="1"/>
  <c r="D134" i="1"/>
  <c r="F133" i="1"/>
  <c r="E133" i="1"/>
  <c r="C133" i="1"/>
  <c r="B133" i="1"/>
  <c r="G132" i="1"/>
  <c r="D132" i="1"/>
  <c r="D131" i="1"/>
  <c r="G131" i="1" s="1"/>
  <c r="G130" i="1"/>
  <c r="D130" i="1"/>
  <c r="D129" i="1"/>
  <c r="G129" i="1" s="1"/>
  <c r="G128" i="1"/>
  <c r="D128" i="1"/>
  <c r="D127" i="1"/>
  <c r="G127" i="1" s="1"/>
  <c r="G126" i="1"/>
  <c r="D126" i="1"/>
  <c r="D125" i="1"/>
  <c r="D123" i="1" s="1"/>
  <c r="G124" i="1"/>
  <c r="D124" i="1"/>
  <c r="F123" i="1"/>
  <c r="E123" i="1"/>
  <c r="C123" i="1"/>
  <c r="B123" i="1"/>
  <c r="G122" i="1"/>
  <c r="D122" i="1"/>
  <c r="D121" i="1"/>
  <c r="G121" i="1" s="1"/>
  <c r="G120" i="1"/>
  <c r="D120" i="1"/>
  <c r="D119" i="1"/>
  <c r="G119" i="1" s="1"/>
  <c r="G118" i="1"/>
  <c r="D118" i="1"/>
  <c r="D117" i="1"/>
  <c r="G117" i="1" s="1"/>
  <c r="G116" i="1"/>
  <c r="D116" i="1"/>
  <c r="D115" i="1"/>
  <c r="D113" i="1" s="1"/>
  <c r="G114" i="1"/>
  <c r="D114" i="1"/>
  <c r="F113" i="1"/>
  <c r="E113" i="1"/>
  <c r="C113" i="1"/>
  <c r="B113" i="1"/>
  <c r="G112" i="1"/>
  <c r="D112" i="1"/>
  <c r="D111" i="1"/>
  <c r="G111" i="1" s="1"/>
  <c r="G110" i="1"/>
  <c r="D110" i="1"/>
  <c r="D109" i="1"/>
  <c r="G109" i="1" s="1"/>
  <c r="G108" i="1"/>
  <c r="D108" i="1"/>
  <c r="D107" i="1"/>
  <c r="G107" i="1" s="1"/>
  <c r="G106" i="1"/>
  <c r="D106" i="1"/>
  <c r="D105" i="1"/>
  <c r="D103" i="1" s="1"/>
  <c r="G104" i="1"/>
  <c r="D104" i="1"/>
  <c r="F103" i="1"/>
  <c r="E103" i="1"/>
  <c r="C103" i="1"/>
  <c r="B103" i="1"/>
  <c r="G102" i="1"/>
  <c r="D102" i="1"/>
  <c r="D101" i="1"/>
  <c r="G101" i="1" s="1"/>
  <c r="G100" i="1"/>
  <c r="D100" i="1"/>
  <c r="D99" i="1"/>
  <c r="G99" i="1" s="1"/>
  <c r="G98" i="1"/>
  <c r="D98" i="1"/>
  <c r="D97" i="1"/>
  <c r="G97" i="1" s="1"/>
  <c r="G96" i="1"/>
  <c r="D96" i="1"/>
  <c r="D95" i="1"/>
  <c r="D93" i="1" s="1"/>
  <c r="G94" i="1"/>
  <c r="D94" i="1"/>
  <c r="F93" i="1"/>
  <c r="E93" i="1"/>
  <c r="C93" i="1"/>
  <c r="B93" i="1"/>
  <c r="G92" i="1"/>
  <c r="D92" i="1"/>
  <c r="D91" i="1"/>
  <c r="G91" i="1" s="1"/>
  <c r="G90" i="1"/>
  <c r="D90" i="1"/>
  <c r="D89" i="1"/>
  <c r="G89" i="1" s="1"/>
  <c r="G88" i="1"/>
  <c r="D88" i="1"/>
  <c r="D87" i="1"/>
  <c r="D85" i="1" s="1"/>
  <c r="G86" i="1"/>
  <c r="D86" i="1"/>
  <c r="F85" i="1"/>
  <c r="F84" i="1" s="1"/>
  <c r="E85" i="1"/>
  <c r="E84" i="1" s="1"/>
  <c r="C85" i="1"/>
  <c r="B85" i="1"/>
  <c r="B84" i="1" s="1"/>
  <c r="C84" i="1"/>
  <c r="D82" i="1"/>
  <c r="G82" i="1" s="1"/>
  <c r="G81" i="1"/>
  <c r="D81" i="1"/>
  <c r="D80" i="1"/>
  <c r="G80" i="1" s="1"/>
  <c r="G79" i="1"/>
  <c r="D79" i="1"/>
  <c r="D78" i="1"/>
  <c r="G78" i="1" s="1"/>
  <c r="G77" i="1"/>
  <c r="D77" i="1"/>
  <c r="D76" i="1"/>
  <c r="D75" i="1" s="1"/>
  <c r="F75" i="1"/>
  <c r="E75" i="1"/>
  <c r="C75" i="1"/>
  <c r="B75" i="1"/>
  <c r="D74" i="1"/>
  <c r="G74" i="1" s="1"/>
  <c r="G73" i="1"/>
  <c r="D73" i="1"/>
  <c r="D72" i="1"/>
  <c r="G72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D62" i="1" s="1"/>
  <c r="G63" i="1"/>
  <c r="D63" i="1"/>
  <c r="F62" i="1"/>
  <c r="E62" i="1"/>
  <c r="C62" i="1"/>
  <c r="B62" i="1"/>
  <c r="G61" i="1"/>
  <c r="D61" i="1"/>
  <c r="D60" i="1"/>
  <c r="D58" i="1" s="1"/>
  <c r="G59" i="1"/>
  <c r="D59" i="1"/>
  <c r="F58" i="1"/>
  <c r="E58" i="1"/>
  <c r="C58" i="1"/>
  <c r="B58" i="1"/>
  <c r="G57" i="1"/>
  <c r="D57" i="1"/>
  <c r="D56" i="1"/>
  <c r="G56" i="1" s="1"/>
  <c r="G55" i="1"/>
  <c r="D55" i="1"/>
  <c r="D54" i="1"/>
  <c r="G54" i="1" s="1"/>
  <c r="G53" i="1"/>
  <c r="D53" i="1"/>
  <c r="D52" i="1"/>
  <c r="G52" i="1" s="1"/>
  <c r="G51" i="1"/>
  <c r="D51" i="1"/>
  <c r="D50" i="1"/>
  <c r="D48" i="1" s="1"/>
  <c r="G49" i="1"/>
  <c r="D49" i="1"/>
  <c r="F48" i="1"/>
  <c r="E48" i="1"/>
  <c r="C48" i="1"/>
  <c r="B48" i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D38" i="1" s="1"/>
  <c r="G39" i="1"/>
  <c r="D39" i="1"/>
  <c r="F38" i="1"/>
  <c r="E38" i="1"/>
  <c r="C38" i="1"/>
  <c r="B38" i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D28" i="1" s="1"/>
  <c r="G29" i="1"/>
  <c r="D29" i="1"/>
  <c r="F28" i="1"/>
  <c r="E28" i="1"/>
  <c r="C28" i="1"/>
  <c r="B28" i="1"/>
  <c r="G27" i="1"/>
  <c r="D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D18" i="1" s="1"/>
  <c r="G19" i="1"/>
  <c r="D19" i="1"/>
  <c r="F18" i="1"/>
  <c r="E18" i="1"/>
  <c r="C18" i="1"/>
  <c r="B18" i="1"/>
  <c r="G17" i="1"/>
  <c r="D17" i="1"/>
  <c r="D16" i="1"/>
  <c r="G16" i="1" s="1"/>
  <c r="G15" i="1"/>
  <c r="D15" i="1"/>
  <c r="D14" i="1"/>
  <c r="G14" i="1" s="1"/>
  <c r="G13" i="1"/>
  <c r="D13" i="1"/>
  <c r="D12" i="1"/>
  <c r="D10" i="1" s="1"/>
  <c r="D9" i="1" s="1"/>
  <c r="G11" i="1"/>
  <c r="D11" i="1"/>
  <c r="F10" i="1"/>
  <c r="F9" i="1" s="1"/>
  <c r="F159" i="1" s="1"/>
  <c r="E10" i="1"/>
  <c r="E9" i="1" s="1"/>
  <c r="E159" i="1" s="1"/>
  <c r="C10" i="1"/>
  <c r="B10" i="1"/>
  <c r="B9" i="1" s="1"/>
  <c r="B159" i="1" s="1"/>
  <c r="C9" i="1"/>
  <c r="C159" i="1" s="1"/>
  <c r="G150" i="1" l="1"/>
  <c r="G71" i="1"/>
  <c r="D146" i="1"/>
  <c r="D84" i="1" s="1"/>
  <c r="D159" i="1" s="1"/>
  <c r="D150" i="1"/>
  <c r="G12" i="1"/>
  <c r="G10" i="1" s="1"/>
  <c r="G20" i="1"/>
  <c r="G18" i="1" s="1"/>
  <c r="G30" i="1"/>
  <c r="G28" i="1" s="1"/>
  <c r="G40" i="1"/>
  <c r="G38" i="1" s="1"/>
  <c r="G50" i="1"/>
  <c r="G48" i="1" s="1"/>
  <c r="G60" i="1"/>
  <c r="G58" i="1" s="1"/>
  <c r="G64" i="1"/>
  <c r="G62" i="1" s="1"/>
  <c r="G76" i="1"/>
  <c r="G75" i="1" s="1"/>
  <c r="G87" i="1"/>
  <c r="G85" i="1" s="1"/>
  <c r="G95" i="1"/>
  <c r="G93" i="1" s="1"/>
  <c r="G105" i="1"/>
  <c r="G103" i="1" s="1"/>
  <c r="G115" i="1"/>
  <c r="G113" i="1" s="1"/>
  <c r="G125" i="1"/>
  <c r="G123" i="1" s="1"/>
  <c r="G135" i="1"/>
  <c r="G133" i="1" s="1"/>
  <c r="G139" i="1"/>
  <c r="G137" i="1" s="1"/>
  <c r="G84" i="1" l="1"/>
  <c r="G9" i="1"/>
  <c r="G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<sst xmlns="http://schemas.openxmlformats.org/spreadsheetml/2006/main" count="285" uniqueCount="212">
  <si>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</si>
  <si>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 xml:space="preserve"> INSTITUTO DE INFRAESTRUCTURA EDUCATIVA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</si>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</sst>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E2A9416B-230B-4778-BC25-93F444DE3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C94D-EF50-4931-B503-6B03453EEC1B}">
  <dimension ref="A1:H160"/>
  <sheetViews>
    <sheetView showGridLines="0" tabSelected="1" zoomScale="85" zoomScaleNormal="85" workbookViewId="0">
      <selection activeCell="C22" sqref="C22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30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53370500.940000005</v>
      </c>
      <c r="C9" s="10">
        <f t="shared" ref="C9:G9" si="0">C10+C18+C189+C28+C38+C48+C58+C62+C71+C75</f>
        <v>10612268.15</v>
      </c>
      <c r="D9" s="10">
        <f t="shared" si="0"/>
        <v>63982769.089999996</v>
      </c>
      <c r="E9" s="10">
        <f t="shared" si="0"/>
        <v>11219449.140000002</v>
      </c>
      <c r="F9" s="10">
        <f t="shared" si="0"/>
        <v>10741970.84</v>
      </c>
      <c r="G9" s="10">
        <f t="shared" si="0"/>
        <v>52763319.949999996</v>
      </c>
    </row>
    <row r="10" spans="1:8">
      <c r="A10" s="11" t="s">
        <v>15</v>
      </c>
      <c r="B10" s="12">
        <f>SUM(B11:B17)</f>
        <v>38125346.450000003</v>
      </c>
      <c r="C10" s="12">
        <f t="shared" ref="C10:G10" si="1">SUM(C11:C17)</f>
        <v>10270263.959999999</v>
      </c>
      <c r="D10" s="12">
        <f t="shared" si="1"/>
        <v>48395610.409999996</v>
      </c>
      <c r="E10" s="12">
        <f t="shared" si="1"/>
        <v>9862237.040000001</v>
      </c>
      <c r="F10" s="12">
        <f t="shared" si="1"/>
        <v>9862237.040000001</v>
      </c>
      <c r="G10" s="12">
        <f t="shared" si="1"/>
        <v>38533373.369999997</v>
      </c>
    </row>
    <row r="11" spans="1:8">
      <c r="A11" s="13" t="s">
        <v>16</v>
      </c>
      <c r="B11" s="14">
        <v>9698688</v>
      </c>
      <c r="C11" s="14">
        <v>-89124</v>
      </c>
      <c r="D11" s="12">
        <f>B11+C11</f>
        <v>9609564</v>
      </c>
      <c r="E11" s="14">
        <v>2146385.42</v>
      </c>
      <c r="F11" s="14">
        <v>2146385.42</v>
      </c>
      <c r="G11" s="12">
        <f>D11-E11</f>
        <v>7463178.5800000001</v>
      </c>
      <c r="H11" s="15" t="s">
        <v>17</v>
      </c>
    </row>
    <row r="12" spans="1:8">
      <c r="A12" s="13" t="s">
        <v>18</v>
      </c>
      <c r="B12" s="14">
        <v>0</v>
      </c>
      <c r="C12" s="14">
        <v>10135279.68</v>
      </c>
      <c r="D12" s="12">
        <f t="shared" ref="D12:D17" si="2">B12+C12</f>
        <v>10135279.68</v>
      </c>
      <c r="E12" s="14">
        <v>2377680.4500000002</v>
      </c>
      <c r="F12" s="14">
        <v>2377680.4500000002</v>
      </c>
      <c r="G12" s="12">
        <f t="shared" ref="G12:G17" si="3">D12-E12</f>
        <v>7757599.2299999995</v>
      </c>
      <c r="H12" s="15" t="s">
        <v>19</v>
      </c>
    </row>
    <row r="13" spans="1:8">
      <c r="A13" s="13" t="s">
        <v>20</v>
      </c>
      <c r="B13" s="14">
        <v>13037783</v>
      </c>
      <c r="C13" s="14">
        <v>-197945</v>
      </c>
      <c r="D13" s="12">
        <f t="shared" si="2"/>
        <v>12839838</v>
      </c>
      <c r="E13" s="14">
        <v>1781556.69</v>
      </c>
      <c r="F13" s="14">
        <v>1781556.69</v>
      </c>
      <c r="G13" s="12">
        <f t="shared" si="3"/>
        <v>11058281.310000001</v>
      </c>
      <c r="H13" s="15" t="s">
        <v>21</v>
      </c>
    </row>
    <row r="14" spans="1:8">
      <c r="A14" s="13" t="s">
        <v>22</v>
      </c>
      <c r="B14" s="14">
        <v>3367236</v>
      </c>
      <c r="C14" s="14">
        <v>94719.28</v>
      </c>
      <c r="D14" s="12">
        <f t="shared" si="2"/>
        <v>3461955.28</v>
      </c>
      <c r="E14" s="14">
        <v>788942.92</v>
      </c>
      <c r="F14" s="14">
        <v>788942.92</v>
      </c>
      <c r="G14" s="12">
        <f t="shared" si="3"/>
        <v>2673012.36</v>
      </c>
      <c r="H14" s="15" t="s">
        <v>23</v>
      </c>
    </row>
    <row r="15" spans="1:8">
      <c r="A15" s="13" t="s">
        <v>24</v>
      </c>
      <c r="B15" s="14">
        <v>12013271.449999999</v>
      </c>
      <c r="C15" s="14">
        <v>329004</v>
      </c>
      <c r="D15" s="12">
        <f t="shared" si="2"/>
        <v>12342275.449999999</v>
      </c>
      <c r="E15" s="14">
        <v>2767671.56</v>
      </c>
      <c r="F15" s="14">
        <v>2767671.56</v>
      </c>
      <c r="G15" s="12">
        <f t="shared" si="3"/>
        <v>9574603.8899999987</v>
      </c>
      <c r="H15" s="15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5" t="s">
        <v>27</v>
      </c>
    </row>
    <row r="17" spans="1:8">
      <c r="A17" s="13" t="s">
        <v>28</v>
      </c>
      <c r="B17" s="14">
        <v>8368</v>
      </c>
      <c r="C17" s="14">
        <v>-1670</v>
      </c>
      <c r="D17" s="12">
        <f t="shared" si="2"/>
        <v>6698</v>
      </c>
      <c r="E17" s="14">
        <v>0</v>
      </c>
      <c r="F17" s="14">
        <v>0</v>
      </c>
      <c r="G17" s="12">
        <f t="shared" si="3"/>
        <v>6698</v>
      </c>
      <c r="H17" s="15" t="s">
        <v>29</v>
      </c>
    </row>
    <row r="18" spans="1:8">
      <c r="A18" s="11" t="s">
        <v>30</v>
      </c>
      <c r="B18" s="12">
        <f>SUM(B19:B27)</f>
        <v>4016413.36</v>
      </c>
      <c r="C18" s="12">
        <f t="shared" ref="C18:G18" si="4">SUM(C19:C27)</f>
        <v>0</v>
      </c>
      <c r="D18" s="12">
        <f t="shared" si="4"/>
        <v>4016413.36</v>
      </c>
      <c r="E18" s="12">
        <f t="shared" si="4"/>
        <v>483153.22000000003</v>
      </c>
      <c r="F18" s="12">
        <f t="shared" si="4"/>
        <v>204235.61</v>
      </c>
      <c r="G18" s="12">
        <f t="shared" si="4"/>
        <v>3533260.14</v>
      </c>
    </row>
    <row r="19" spans="1:8">
      <c r="A19" s="13" t="s">
        <v>31</v>
      </c>
      <c r="B19" s="14">
        <v>530091.38</v>
      </c>
      <c r="C19" s="14">
        <v>0</v>
      </c>
      <c r="D19" s="12">
        <f t="shared" ref="D19:D27" si="5">B19+C19</f>
        <v>530091.38</v>
      </c>
      <c r="E19" s="14">
        <v>68926.16</v>
      </c>
      <c r="F19" s="14">
        <v>0</v>
      </c>
      <c r="G19" s="12">
        <f t="shared" ref="G19:G27" si="6">D19-E19</f>
        <v>461165.22</v>
      </c>
      <c r="H19" s="15" t="s">
        <v>32</v>
      </c>
    </row>
    <row r="20" spans="1:8">
      <c r="A20" s="13" t="s">
        <v>33</v>
      </c>
      <c r="B20" s="14">
        <v>43700</v>
      </c>
      <c r="C20" s="14">
        <v>0</v>
      </c>
      <c r="D20" s="12">
        <f t="shared" si="5"/>
        <v>43700</v>
      </c>
      <c r="E20" s="14">
        <v>1950</v>
      </c>
      <c r="F20" s="14">
        <v>1950</v>
      </c>
      <c r="G20" s="12">
        <f t="shared" si="6"/>
        <v>41750</v>
      </c>
      <c r="H20" s="15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5" t="s">
        <v>36</v>
      </c>
    </row>
    <row r="22" spans="1:8">
      <c r="A22" s="13" t="s">
        <v>37</v>
      </c>
      <c r="B22" s="14">
        <v>51549.88</v>
      </c>
      <c r="C22" s="14">
        <v>0</v>
      </c>
      <c r="D22" s="12">
        <f t="shared" si="5"/>
        <v>51549.88</v>
      </c>
      <c r="E22" s="14">
        <v>501.99</v>
      </c>
      <c r="F22" s="14">
        <v>501.99</v>
      </c>
      <c r="G22" s="12">
        <f t="shared" si="6"/>
        <v>51047.89</v>
      </c>
      <c r="H22" s="15" t="s">
        <v>38</v>
      </c>
    </row>
    <row r="23" spans="1:8">
      <c r="A23" s="13" t="s">
        <v>39</v>
      </c>
      <c r="B23" s="14">
        <v>59190.2</v>
      </c>
      <c r="C23" s="14">
        <v>0</v>
      </c>
      <c r="D23" s="12">
        <f t="shared" si="5"/>
        <v>59190.2</v>
      </c>
      <c r="E23" s="14">
        <v>0</v>
      </c>
      <c r="F23" s="14">
        <v>0</v>
      </c>
      <c r="G23" s="12">
        <f t="shared" si="6"/>
        <v>59190.2</v>
      </c>
      <c r="H23" s="15" t="s">
        <v>40</v>
      </c>
    </row>
    <row r="24" spans="1:8">
      <c r="A24" s="13" t="s">
        <v>41</v>
      </c>
      <c r="B24" s="14">
        <v>3293421.09</v>
      </c>
      <c r="C24" s="14">
        <v>0</v>
      </c>
      <c r="D24" s="12">
        <f t="shared" si="5"/>
        <v>3293421.09</v>
      </c>
      <c r="E24" s="14">
        <v>408787.32</v>
      </c>
      <c r="F24" s="14">
        <v>200340.29</v>
      </c>
      <c r="G24" s="12">
        <f t="shared" si="6"/>
        <v>2884633.77</v>
      </c>
      <c r="H24" s="15" t="s">
        <v>42</v>
      </c>
    </row>
    <row r="25" spans="1:8">
      <c r="A25" s="13" t="s">
        <v>43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  <c r="H25" s="15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5" t="s">
        <v>46</v>
      </c>
    </row>
    <row r="27" spans="1:8">
      <c r="A27" s="13" t="s">
        <v>47</v>
      </c>
      <c r="B27" s="14">
        <v>38460.81</v>
      </c>
      <c r="C27" s="14">
        <v>0</v>
      </c>
      <c r="D27" s="12">
        <f t="shared" si="5"/>
        <v>38460.81</v>
      </c>
      <c r="E27" s="14">
        <v>2987.75</v>
      </c>
      <c r="F27" s="14">
        <v>1443.33</v>
      </c>
      <c r="G27" s="12">
        <f t="shared" si="6"/>
        <v>35473.06</v>
      </c>
      <c r="H27" s="15" t="s">
        <v>48</v>
      </c>
    </row>
    <row r="28" spans="1:8">
      <c r="A28" s="11" t="s">
        <v>49</v>
      </c>
      <c r="B28" s="12">
        <f>SUM(B29:B37)</f>
        <v>11118741.130000001</v>
      </c>
      <c r="C28" s="12">
        <f t="shared" ref="C28:G28" si="7">SUM(C29:C37)</f>
        <v>306227.55</v>
      </c>
      <c r="D28" s="12">
        <f t="shared" si="7"/>
        <v>11424968.680000002</v>
      </c>
      <c r="E28" s="12">
        <f t="shared" si="7"/>
        <v>826209.25</v>
      </c>
      <c r="F28" s="12">
        <f t="shared" si="7"/>
        <v>643036.36</v>
      </c>
      <c r="G28" s="12">
        <f t="shared" si="7"/>
        <v>10598759.430000002</v>
      </c>
    </row>
    <row r="29" spans="1:8">
      <c r="A29" s="13" t="s">
        <v>50</v>
      </c>
      <c r="B29" s="14">
        <v>1268513.0900000001</v>
      </c>
      <c r="C29" s="14">
        <v>0</v>
      </c>
      <c r="D29" s="12">
        <f t="shared" ref="D29:D82" si="8">B29+C29</f>
        <v>1268513.0900000001</v>
      </c>
      <c r="E29" s="14">
        <v>248887.97</v>
      </c>
      <c r="F29" s="14">
        <v>168669.4</v>
      </c>
      <c r="G29" s="12">
        <f t="shared" ref="G29:G37" si="9">D29-E29</f>
        <v>1019625.1200000001</v>
      </c>
      <c r="H29" s="15" t="s">
        <v>51</v>
      </c>
    </row>
    <row r="30" spans="1:8">
      <c r="A30" s="13" t="s">
        <v>52</v>
      </c>
      <c r="B30" s="14">
        <v>3653727.36</v>
      </c>
      <c r="C30" s="14">
        <v>0</v>
      </c>
      <c r="D30" s="12">
        <f t="shared" si="8"/>
        <v>3653727.36</v>
      </c>
      <c r="E30" s="14">
        <v>56687.98</v>
      </c>
      <c r="F30" s="14">
        <v>6933.97</v>
      </c>
      <c r="G30" s="12">
        <f t="shared" si="9"/>
        <v>3597039.38</v>
      </c>
      <c r="H30" s="15" t="s">
        <v>53</v>
      </c>
    </row>
    <row r="31" spans="1:8">
      <c r="A31" s="13" t="s">
        <v>54</v>
      </c>
      <c r="B31" s="14">
        <v>2168139.73</v>
      </c>
      <c r="C31" s="14">
        <v>0</v>
      </c>
      <c r="D31" s="12">
        <f t="shared" si="8"/>
        <v>2168139.73</v>
      </c>
      <c r="E31" s="14">
        <v>91462.5</v>
      </c>
      <c r="F31" s="14">
        <v>91462.5</v>
      </c>
      <c r="G31" s="12">
        <f t="shared" si="9"/>
        <v>2076677.23</v>
      </c>
      <c r="H31" s="15" t="s">
        <v>55</v>
      </c>
    </row>
    <row r="32" spans="1:8">
      <c r="A32" s="13" t="s">
        <v>56</v>
      </c>
      <c r="B32" s="14">
        <v>29850</v>
      </c>
      <c r="C32" s="14">
        <v>0</v>
      </c>
      <c r="D32" s="12">
        <f t="shared" si="8"/>
        <v>29850</v>
      </c>
      <c r="E32" s="14">
        <v>4027.67</v>
      </c>
      <c r="F32" s="14">
        <v>1972.39</v>
      </c>
      <c r="G32" s="12">
        <f t="shared" si="9"/>
        <v>25822.33</v>
      </c>
      <c r="H32" s="15" t="s">
        <v>57</v>
      </c>
    </row>
    <row r="33" spans="1:8">
      <c r="A33" s="13" t="s">
        <v>58</v>
      </c>
      <c r="B33" s="14">
        <v>2160778.56</v>
      </c>
      <c r="C33" s="14">
        <v>0</v>
      </c>
      <c r="D33" s="12">
        <f t="shared" si="8"/>
        <v>2160778.56</v>
      </c>
      <c r="E33" s="14">
        <v>160646.85999999999</v>
      </c>
      <c r="F33" s="14">
        <v>115058.83</v>
      </c>
      <c r="G33" s="12">
        <f t="shared" si="9"/>
        <v>2000131.7000000002</v>
      </c>
      <c r="H33" s="15" t="s">
        <v>59</v>
      </c>
    </row>
    <row r="34" spans="1:8">
      <c r="A34" s="13" t="s">
        <v>60</v>
      </c>
      <c r="B34" s="14">
        <v>655459</v>
      </c>
      <c r="C34" s="14">
        <v>0</v>
      </c>
      <c r="D34" s="12">
        <f t="shared" si="8"/>
        <v>655459</v>
      </c>
      <c r="E34" s="14">
        <v>0</v>
      </c>
      <c r="F34" s="14">
        <v>0</v>
      </c>
      <c r="G34" s="12">
        <f t="shared" si="9"/>
        <v>655459</v>
      </c>
      <c r="H34" s="15" t="s">
        <v>61</v>
      </c>
    </row>
    <row r="35" spans="1:8">
      <c r="A35" s="13" t="s">
        <v>62</v>
      </c>
      <c r="B35" s="14">
        <v>90153.39</v>
      </c>
      <c r="C35" s="14">
        <v>0</v>
      </c>
      <c r="D35" s="12">
        <f t="shared" si="8"/>
        <v>90153.39</v>
      </c>
      <c r="E35" s="14">
        <v>2081</v>
      </c>
      <c r="F35" s="14">
        <v>1131</v>
      </c>
      <c r="G35" s="12">
        <f t="shared" si="9"/>
        <v>88072.39</v>
      </c>
      <c r="H35" s="15" t="s">
        <v>63</v>
      </c>
    </row>
    <row r="36" spans="1:8">
      <c r="A36" s="13" t="s">
        <v>64</v>
      </c>
      <c r="B36" s="14">
        <v>55000</v>
      </c>
      <c r="C36" s="14">
        <v>0</v>
      </c>
      <c r="D36" s="12">
        <f t="shared" si="8"/>
        <v>55000</v>
      </c>
      <c r="E36" s="14">
        <v>0</v>
      </c>
      <c r="F36" s="14">
        <v>0</v>
      </c>
      <c r="G36" s="12">
        <f t="shared" si="9"/>
        <v>55000</v>
      </c>
      <c r="H36" s="15" t="s">
        <v>65</v>
      </c>
    </row>
    <row r="37" spans="1:8">
      <c r="A37" s="13" t="s">
        <v>66</v>
      </c>
      <c r="B37" s="14">
        <v>1037120</v>
      </c>
      <c r="C37" s="14">
        <v>306227.55</v>
      </c>
      <c r="D37" s="12">
        <f t="shared" si="8"/>
        <v>1343347.55</v>
      </c>
      <c r="E37" s="14">
        <v>262415.27</v>
      </c>
      <c r="F37" s="14">
        <v>257808.27</v>
      </c>
      <c r="G37" s="12">
        <f t="shared" si="9"/>
        <v>1080932.28</v>
      </c>
      <c r="H37" s="15" t="s">
        <v>67</v>
      </c>
    </row>
    <row r="38" spans="1:8">
      <c r="A38" s="11" t="s">
        <v>68</v>
      </c>
      <c r="B38" s="12">
        <f>SUM(B39:B47)</f>
        <v>110000</v>
      </c>
      <c r="C38" s="12">
        <f t="shared" ref="C38:G38" si="10">SUM(C39:C47)</f>
        <v>0</v>
      </c>
      <c r="D38" s="12">
        <f t="shared" si="10"/>
        <v>110000</v>
      </c>
      <c r="E38" s="12">
        <f t="shared" si="10"/>
        <v>47849.63</v>
      </c>
      <c r="F38" s="12">
        <f t="shared" si="10"/>
        <v>32461.83</v>
      </c>
      <c r="G38" s="12">
        <f t="shared" si="10"/>
        <v>62150.37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5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5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5" t="s">
        <v>74</v>
      </c>
    </row>
    <row r="42" spans="1:8">
      <c r="A42" s="13" t="s">
        <v>75</v>
      </c>
      <c r="B42" s="12">
        <v>0</v>
      </c>
      <c r="C42" s="12">
        <v>0</v>
      </c>
      <c r="D42" s="12">
        <f t="shared" si="8"/>
        <v>0</v>
      </c>
      <c r="E42" s="12">
        <v>0</v>
      </c>
      <c r="F42" s="12">
        <v>0</v>
      </c>
      <c r="G42" s="12">
        <f t="shared" si="11"/>
        <v>0</v>
      </c>
      <c r="H42" s="15" t="s">
        <v>76</v>
      </c>
    </row>
    <row r="43" spans="1:8">
      <c r="A43" s="13" t="s">
        <v>77</v>
      </c>
      <c r="B43" s="14">
        <v>110000</v>
      </c>
      <c r="C43" s="14">
        <v>0</v>
      </c>
      <c r="D43" s="12">
        <f t="shared" si="8"/>
        <v>110000</v>
      </c>
      <c r="E43" s="14">
        <v>47849.63</v>
      </c>
      <c r="F43" s="14">
        <v>32461.83</v>
      </c>
      <c r="G43" s="12">
        <f t="shared" si="11"/>
        <v>62150.37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5" t="s">
        <v>84</v>
      </c>
    </row>
    <row r="48" spans="1:8">
      <c r="A48" s="11" t="s">
        <v>85</v>
      </c>
      <c r="B48" s="12">
        <f>SUM(B49:B57)</f>
        <v>0</v>
      </c>
      <c r="C48" s="12">
        <f t="shared" ref="C48:G48" si="12">SUM(C49:C57)</f>
        <v>0</v>
      </c>
      <c r="D48" s="12">
        <f t="shared" si="12"/>
        <v>0</v>
      </c>
      <c r="E48" s="12">
        <f t="shared" si="12"/>
        <v>0</v>
      </c>
      <c r="F48" s="12">
        <f t="shared" si="12"/>
        <v>0</v>
      </c>
      <c r="G48" s="12">
        <f t="shared" si="12"/>
        <v>0</v>
      </c>
    </row>
    <row r="49" spans="1:8">
      <c r="A49" s="13" t="s">
        <v>86</v>
      </c>
      <c r="B49" s="12">
        <v>0</v>
      </c>
      <c r="C49" s="12">
        <v>0</v>
      </c>
      <c r="D49" s="12">
        <f t="shared" si="8"/>
        <v>0</v>
      </c>
      <c r="E49" s="12">
        <v>0</v>
      </c>
      <c r="F49" s="12">
        <v>0</v>
      </c>
      <c r="G49" s="12">
        <f t="shared" ref="G49:G57" si="13">D49-E49</f>
        <v>0</v>
      </c>
      <c r="H49" s="15" t="s">
        <v>87</v>
      </c>
    </row>
    <row r="50" spans="1:8">
      <c r="A50" s="13" t="s">
        <v>88</v>
      </c>
      <c r="B50" s="12">
        <v>0</v>
      </c>
      <c r="C50" s="12">
        <v>0</v>
      </c>
      <c r="D50" s="12">
        <f t="shared" si="8"/>
        <v>0</v>
      </c>
      <c r="E50" s="12">
        <v>0</v>
      </c>
      <c r="F50" s="12">
        <v>0</v>
      </c>
      <c r="G50" s="12">
        <f t="shared" si="13"/>
        <v>0</v>
      </c>
      <c r="H50" s="15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5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5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5" t="s">
        <v>95</v>
      </c>
    </row>
    <row r="54" spans="1:8">
      <c r="A54" s="13" t="s">
        <v>96</v>
      </c>
      <c r="B54" s="12">
        <v>0</v>
      </c>
      <c r="C54" s="12">
        <v>0</v>
      </c>
      <c r="D54" s="12">
        <f t="shared" si="8"/>
        <v>0</v>
      </c>
      <c r="E54" s="12">
        <v>0</v>
      </c>
      <c r="F54" s="12">
        <v>0</v>
      </c>
      <c r="G54" s="12">
        <f t="shared" si="13"/>
        <v>0</v>
      </c>
      <c r="H54" s="15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5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5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5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35776.639999999999</v>
      </c>
      <c r="D58" s="12">
        <f t="shared" si="14"/>
        <v>35776.639999999999</v>
      </c>
      <c r="E58" s="12">
        <f t="shared" si="14"/>
        <v>0</v>
      </c>
      <c r="F58" s="12">
        <f t="shared" si="14"/>
        <v>0</v>
      </c>
      <c r="G58" s="12">
        <f t="shared" si="14"/>
        <v>35776.639999999999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5" t="s">
        <v>106</v>
      </c>
    </row>
    <row r="60" spans="1:8">
      <c r="A60" s="13" t="s">
        <v>107</v>
      </c>
      <c r="B60" s="14">
        <v>0</v>
      </c>
      <c r="C60" s="14">
        <v>35776.639999999999</v>
      </c>
      <c r="D60" s="12">
        <f t="shared" si="8"/>
        <v>35776.639999999999</v>
      </c>
      <c r="E60" s="14">
        <v>0</v>
      </c>
      <c r="F60" s="14">
        <v>0</v>
      </c>
      <c r="G60" s="12">
        <f t="shared" si="15"/>
        <v>35776.639999999999</v>
      </c>
      <c r="H60" s="15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5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5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5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5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5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5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5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5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5" t="s">
        <v>148</v>
      </c>
    </row>
    <row r="83" spans="1:8">
      <c r="A83" s="17"/>
      <c r="B83" s="18"/>
      <c r="C83" s="18"/>
      <c r="D83" s="18"/>
      <c r="E83" s="18"/>
      <c r="F83" s="18"/>
      <c r="G83" s="18"/>
    </row>
    <row r="84" spans="1:8">
      <c r="A84" s="19" t="s">
        <v>149</v>
      </c>
      <c r="B84" s="10">
        <f>B85+B93+B103+B113+B123+B133+B137+B146+B150</f>
        <v>0</v>
      </c>
      <c r="C84" s="10">
        <f t="shared" ref="C84:G84" si="22">C85+C93+C103+C113+C123+C133+C137+C146+C150</f>
        <v>193696229.08000001</v>
      </c>
      <c r="D84" s="10">
        <f t="shared" si="22"/>
        <v>193696229.08000001</v>
      </c>
      <c r="E84" s="10">
        <f t="shared" si="22"/>
        <v>151028125.56999999</v>
      </c>
      <c r="F84" s="10">
        <f t="shared" si="22"/>
        <v>144883252.88999999</v>
      </c>
      <c r="G84" s="10">
        <f t="shared" si="22"/>
        <v>42668103.51000002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5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5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5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5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5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5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5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7">B94+C94</f>
        <v>0</v>
      </c>
      <c r="E94" s="12">
        <v>0</v>
      </c>
      <c r="F94" s="12">
        <v>0</v>
      </c>
      <c r="G94" s="12">
        <f t="shared" ref="G94:G102" si="28">D94-E94</f>
        <v>0</v>
      </c>
      <c r="H94" s="15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5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5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5" t="s">
        <v>160</v>
      </c>
    </row>
    <row r="98" spans="1:8">
      <c r="A98" s="20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5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5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5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5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5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5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5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5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5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  <c r="H108" s="15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5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5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5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5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5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5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3"/>
        <v>0</v>
      </c>
      <c r="E117" s="12">
        <v>0</v>
      </c>
      <c r="F117" s="12">
        <v>0</v>
      </c>
      <c r="G117" s="12">
        <f t="shared" si="34"/>
        <v>0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5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5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5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5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5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5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5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5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5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193696229.08000001</v>
      </c>
      <c r="D133" s="12">
        <f t="shared" si="38"/>
        <v>193696229.08000001</v>
      </c>
      <c r="E133" s="12">
        <f t="shared" si="38"/>
        <v>151028125.56999999</v>
      </c>
      <c r="F133" s="12">
        <f t="shared" si="38"/>
        <v>144883252.88999999</v>
      </c>
      <c r="G133" s="12">
        <f t="shared" si="38"/>
        <v>42668103.51000002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5" t="s">
        <v>191</v>
      </c>
    </row>
    <row r="135" spans="1:8">
      <c r="A135" s="13" t="s">
        <v>107</v>
      </c>
      <c r="B135" s="14">
        <v>0</v>
      </c>
      <c r="C135" s="14">
        <v>193696229.08000001</v>
      </c>
      <c r="D135" s="12">
        <f t="shared" si="39"/>
        <v>193696229.08000001</v>
      </c>
      <c r="E135" s="14">
        <v>151028125.56999999</v>
      </c>
      <c r="F135" s="14">
        <v>144883252.88999999</v>
      </c>
      <c r="G135" s="12">
        <f t="shared" si="40"/>
        <v>42668103.51000002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5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5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5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5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5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5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5" t="s">
        <v>206</v>
      </c>
    </row>
    <row r="154" spans="1:8">
      <c r="A154" s="20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5" t="s">
        <v>210</v>
      </c>
    </row>
    <row r="158" spans="1:8">
      <c r="A158" s="21"/>
      <c r="B158" s="18"/>
      <c r="C158" s="18"/>
      <c r="D158" s="18"/>
      <c r="E158" s="18"/>
      <c r="F158" s="18"/>
      <c r="G158" s="18"/>
    </row>
    <row r="159" spans="1:8">
      <c r="A159" s="22" t="s">
        <v>211</v>
      </c>
      <c r="B159" s="10">
        <f>B9+B84</f>
        <v>53370500.940000005</v>
      </c>
      <c r="C159" s="10">
        <f t="shared" ref="C159:G159" si="47">C9+C84</f>
        <v>204308497.23000002</v>
      </c>
      <c r="D159" s="10">
        <f t="shared" si="47"/>
        <v>257678998.17000002</v>
      </c>
      <c r="E159" s="10">
        <f t="shared" si="47"/>
        <v>162247574.71000001</v>
      </c>
      <c r="F159" s="10">
        <f t="shared" si="47"/>
        <v>155625223.72999999</v>
      </c>
      <c r="G159" s="10">
        <f t="shared" si="47"/>
        <v>95431423.460000008</v>
      </c>
    </row>
    <row r="160" spans="1:8">
      <c r="A160" s="23"/>
      <c r="B160" s="24"/>
      <c r="C160" s="24"/>
      <c r="D160" s="24"/>
      <c r="E160" s="24"/>
      <c r="F160" s="24"/>
      <c r="G160" s="2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2022-05-23T17:29:02Z</dcterms:created>
  <dcterms:modified xsi:type="dcterms:W3CDTF">2022-05-23T17:29:42Z</dcterms:modified>
</cp:coreProperties>
</file>